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mc:AlternateContent xmlns:mc="http://schemas.openxmlformats.org/markup-compatibility/2006">
    <mc:Choice Requires="x15">
      <x15ac:absPath xmlns:x15ac="http://schemas.microsoft.com/office/spreadsheetml/2010/11/ac" url="C:\Users\hyvalbuena\OneDrive - Universidad de Cundinamarca\HEIDY-2022\PROCESOS DIRECTA -2022\8. F-CD-152 BIENES NECESARIOS\3. DOCUMENTOS A PUBLICAR\"/>
    </mc:Choice>
  </mc:AlternateContent>
  <xr:revisionPtr revIDLastSave="51" documentId="6_{2FC230A5-200F-498B-BF82-90DEC1E16C95}" xr6:coauthVersionLast="36" xr6:coauthVersionMax="47" xr10:uidLastSave="{6612BD1B-70F2-4513-AB36-219476AB1455}"/>
  <bookViews>
    <workbookView xWindow="0" yWindow="0" windowWidth="10200" windowHeight="6750" xr2:uid="{00000000-000D-0000-FFFF-FFFF00000000}"/>
  </bookViews>
  <sheets>
    <sheet name="Hoja1" sheetId="1" r:id="rId1"/>
    <sheet name="Hoja2" sheetId="2" state="hidden" r:id="rId2"/>
  </sheets>
  <definedNames>
    <definedName name="_xlnm.Print_Area" localSheetId="0">Hoja1!$A$1:$O$42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2" i="1" l="1"/>
  <c r="N24" i="1"/>
  <c r="N23" i="1"/>
  <c r="N21" i="1"/>
  <c r="M22" i="1"/>
  <c r="M21" i="1"/>
  <c r="M20" i="1"/>
  <c r="L24" i="1" l="1"/>
  <c r="J24" i="1"/>
  <c r="H24" i="1"/>
  <c r="K24" i="1" s="1"/>
  <c r="L23" i="1"/>
  <c r="J23" i="1"/>
  <c r="H23" i="1"/>
  <c r="K23" i="1" s="1"/>
  <c r="L22" i="1"/>
  <c r="J22" i="1"/>
  <c r="H22" i="1"/>
  <c r="K22" i="1" s="1"/>
  <c r="L21" i="1"/>
  <c r="J21" i="1"/>
  <c r="H21" i="1"/>
  <c r="K21" i="1" s="1"/>
  <c r="N22" i="1" l="1"/>
  <c r="O22" i="1" s="1"/>
  <c r="M24" i="1"/>
  <c r="O21" i="1"/>
  <c r="M23" i="1"/>
  <c r="L20" i="1"/>
  <c r="O23" i="1" l="1"/>
  <c r="O24" i="1"/>
  <c r="O26" i="1"/>
  <c r="O29" i="1" s="1"/>
  <c r="N20" i="1" l="1"/>
  <c r="O25" i="1"/>
  <c r="J20" i="1"/>
  <c r="O33" i="1" l="1"/>
  <c r="H20" i="1"/>
  <c r="K20" i="1" s="1"/>
  <c r="O20" i="1" l="1"/>
  <c r="O27" i="1"/>
  <c r="O30" i="1" l="1"/>
  <c r="O31" i="1" s="1"/>
  <c r="O28" i="1"/>
  <c r="O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<sst xmlns="http://schemas.openxmlformats.org/spreadsheetml/2006/main" count="55" uniqueCount="50">
  <si>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</si>
  <si>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</si>
  <si>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</si>
  <si>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</si>
  <si>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</si>
  <si>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</si>
  <si>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</si>
  <si>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</si>
  <si>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</si>
  <si>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</si>
  <si>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</si>
  <si>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</si>
  <si>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</si>
  <si>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</si>
  <si>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</si>
  <si>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</si>
  <si>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</si>
  <si>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</si>
  <si>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</si>
  <si>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</si>
  <si>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</si>
  <si>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</si>
  <si>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</si>
  <si>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</si>
  <si>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</si>
  <si>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</si>
  <si>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</si>
  <si>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</si>
  <si>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</si>
  <si>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</si>
  <si>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</si>
  <si>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</si>
  <si>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</si>
  <si>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</si>
  <si>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</si>
  <si>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</si>
  <si>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</si>
  <si>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</si>
  <si>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</si>
  <si>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</si>
  <si>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UNIDAD</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</si>
  <si>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</si>
  <si>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</si>
  <si>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</si>
  <si>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</si>
  <si>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PARAGUAS Cuadrado, mango recto espumado, estructura y herraje en fibra de vidrio. Automático. Sistema Anti brisa. Poliéster 190 T con protección UV. Colores: Azul Oscuro Azul Rey Negro Vinotinto Material: Poliéster 190 T Medidas: 28 pulgadas. Área de marca: 25 x 15 cm. Técnica de marca: Screen o serigrafía sombrilla en 1 casco. Screen o serigrafía sombrilla en 2 cascos. Screen o serigrafía sombrilla en 4 cascos. Empaque: Caja: 98x26x30 cm. 50 unidades 27.2 KG.</t>
  </si>
  <si>
    <t>Audífonos inalámbricos Bluetooth 5.0. Funciona como manos libres. Resistente a la humedad tecnología IPX4. 5 horas de carga. Con estuche portátil de recarga con estimado de hasta 15 horas. Empaque Caja Individual. Medidas: Estuche de carga: 8,5 cm x 6 cm Sin marca</t>
  </si>
  <si>
    <t>Speaker Bluetooth 2X3W. Funciona como manos libres. Lector de tarjeta SD y puerto USB (no incluidas). Funciona como auxiliar de sonido en modo AUX. Empaque caja individual. Medidas: 18.8 cm x 5.8 cm x 5.8 cm Marca: 3.5 cm / Tampografía</t>
  </si>
  <si>
    <t>Porta laptop en Cuero. Amplio compartimento interior con organizadores. Bolsillo exterior. Manijas metálicas y correa para colgar. Para portátiles de 14”. Medidas: 36 cm x 27,5 cm x 6,5 cm Marca: Incluye placa metálica de 3 cm x 1,5 cm / Láser</t>
  </si>
  <si>
    <t>Bolso para portátil en cuero Dimensiones Internas: 35.6 x 24.3 x 4 cm / 14"×9.6"×1.57".compatible con la mayoría de las laptops de 14 pulgadas como HP, Lenovo, Dell, Acer, Asus, Sony, HUAWEI MateBook 14.etc. y 15'' surface laptop 3, MacBook Pro 15 2016/2017/2018/2019. Incluye marcación tipo repujado en el cuero Logo Autoevaluación y Acreditación. Artes proporcionadas por la supervisión.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</si>
</sst>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protection hidden="1"/>
    </xf>
    <xf numFmtId="0" fontId="3" fillId="35" borderId="28" xfId="0" applyFont="1" applyFill="1" applyBorder="1" applyAlignment="1" applyProtection="1">
      <alignment horizontal="left" vertical="center" wrapText="1"/>
      <protection locked="0"/>
    </xf>
    <xf numFmtId="0" fontId="3" fillId="0" borderId="28" xfId="0" applyFont="1" applyBorder="1" applyAlignment="1" applyProtection="1">
      <alignment horizontal="center" vertical="center" wrapText="1"/>
      <protection hidden="1"/>
    </xf>
    <xf numFmtId="0" fontId="1" fillId="0" borderId="28" xfId="0" applyFont="1" applyFill="1" applyBorder="1" applyAlignment="1" applyProtection="1">
      <alignment horizontal="center" vertical="center" wrapText="1"/>
      <protection hidden="1"/>
    </xf>
    <xf numFmtId="43" fontId="12" fillId="35" borderId="28" xfId="3" applyFont="1" applyFill="1" applyBorder="1" applyAlignment="1" applyProtection="1">
      <alignment horizontal="center" vertical="center"/>
      <protection locked="0"/>
    </xf>
    <xf numFmtId="9" fontId="3" fillId="35" borderId="28" xfId="1" applyFont="1" applyFill="1" applyBorder="1" applyAlignment="1" applyProtection="1">
      <alignment horizontal="center" vertical="center"/>
      <protection locked="0"/>
    </xf>
    <xf numFmtId="43" fontId="3" fillId="0" borderId="28" xfId="3" applyFont="1" applyFill="1" applyBorder="1" applyAlignment="1" applyProtection="1">
      <alignment horizontal="center" vertical="center"/>
      <protection hidden="1"/>
    </xf>
    <xf numFmtId="43" fontId="3" fillId="0" borderId="28" xfId="3" applyFont="1" applyFill="1" applyBorder="1" applyAlignment="1" applyProtection="1">
      <alignment vertical="center"/>
      <protection hidden="1"/>
    </xf>
    <xf numFmtId="0" fontId="29" fillId="0" borderId="1" xfId="0" applyFont="1" applyBorder="1" applyAlignment="1">
      <alignment vertical="center" wrapText="1"/>
    </xf>
    <xf numFmtId="0" fontId="29" fillId="0" borderId="28" xfId="0" applyFont="1" applyBorder="1" applyAlignment="1">
      <alignment vertical="center" wrapText="1"/>
    </xf>
    <xf numFmtId="0" fontId="0" fillId="2" borderId="0" xfId="0" applyFill="1" applyBorder="1" applyAlignment="1" applyProtection="1">
      <alignment vertical="center"/>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2"/>
  <sheetViews>
    <sheetView tabSelected="1" topLeftCell="A5" zoomScale="60" zoomScaleNormal="60" zoomScaleSheetLayoutView="70" zoomScalePageLayoutView="55" workbookViewId="0">
      <selection activeCell="I20" sqref="I2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3.28515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54"/>
      <c r="B2" s="64" t="s">
        <v>0</v>
      </c>
      <c r="C2" s="64"/>
      <c r="D2" s="64"/>
      <c r="E2" s="64"/>
      <c r="F2" s="64"/>
      <c r="G2" s="64"/>
      <c r="H2" s="64"/>
      <c r="I2" s="64"/>
      <c r="J2" s="64"/>
      <c r="K2" s="64"/>
      <c r="L2" s="64"/>
      <c r="M2" s="64"/>
      <c r="N2" s="53" t="s">
        <v>37</v>
      </c>
      <c r="O2" s="53"/>
    </row>
    <row r="3" spans="1:15" ht="15.75" customHeight="1" x14ac:dyDescent="0.25">
      <c r="A3" s="54"/>
      <c r="B3" s="64" t="s">
        <v>1</v>
      </c>
      <c r="C3" s="64"/>
      <c r="D3" s="64"/>
      <c r="E3" s="64"/>
      <c r="F3" s="64"/>
      <c r="G3" s="64"/>
      <c r="H3" s="64"/>
      <c r="I3" s="64"/>
      <c r="J3" s="64"/>
      <c r="K3" s="64"/>
      <c r="L3" s="64"/>
      <c r="M3" s="64"/>
      <c r="N3" s="53" t="s">
        <v>42</v>
      </c>
      <c r="O3" s="53"/>
    </row>
    <row r="4" spans="1:15" ht="16.5" customHeight="1" x14ac:dyDescent="0.25">
      <c r="A4" s="54"/>
      <c r="B4" s="64" t="s">
        <v>36</v>
      </c>
      <c r="C4" s="64"/>
      <c r="D4" s="64"/>
      <c r="E4" s="64"/>
      <c r="F4" s="64"/>
      <c r="G4" s="64"/>
      <c r="H4" s="64"/>
      <c r="I4" s="64"/>
      <c r="J4" s="64"/>
      <c r="K4" s="64"/>
      <c r="L4" s="64"/>
      <c r="M4" s="64"/>
      <c r="N4" s="53" t="s">
        <v>43</v>
      </c>
      <c r="O4" s="53"/>
    </row>
    <row r="5" spans="1:15" ht="15" customHeight="1" x14ac:dyDescent="0.25">
      <c r="A5" s="54"/>
      <c r="B5" s="64"/>
      <c r="C5" s="64"/>
      <c r="D5" s="64"/>
      <c r="E5" s="64"/>
      <c r="F5" s="64"/>
      <c r="G5" s="64"/>
      <c r="H5" s="64"/>
      <c r="I5" s="64"/>
      <c r="J5" s="64"/>
      <c r="K5" s="64"/>
      <c r="L5" s="64"/>
      <c r="M5" s="64"/>
      <c r="N5" s="53" t="s">
        <v>38</v>
      </c>
      <c r="O5" s="53"/>
    </row>
    <row r="7" spans="1:15" x14ac:dyDescent="0.25">
      <c r="A7" s="11" t="s">
        <v>39</v>
      </c>
    </row>
    <row r="8" spans="1:15" x14ac:dyDescent="0.25">
      <c r="A8" s="11"/>
    </row>
    <row r="9" spans="1:15" x14ac:dyDescent="0.25">
      <c r="A9" s="12" t="s">
        <v>29</v>
      </c>
    </row>
    <row r="10" spans="1:15" ht="25.5" customHeight="1" x14ac:dyDescent="0.25">
      <c r="A10" s="71" t="s">
        <v>28</v>
      </c>
      <c r="B10" s="71"/>
      <c r="C10" s="13"/>
      <c r="E10" s="14" t="s">
        <v>21</v>
      </c>
      <c r="F10" s="73"/>
      <c r="G10" s="74"/>
      <c r="K10" s="15" t="s">
        <v>16</v>
      </c>
      <c r="L10" s="75"/>
      <c r="M10" s="76"/>
      <c r="N10" s="77"/>
    </row>
    <row r="11" spans="1:15" ht="15.75" thickBot="1" x14ac:dyDescent="0.3">
      <c r="A11" s="13"/>
      <c r="B11" s="13"/>
      <c r="C11" s="13"/>
      <c r="E11" s="16"/>
      <c r="F11" s="16"/>
      <c r="G11" s="16"/>
      <c r="K11" s="17"/>
      <c r="L11" s="18"/>
      <c r="M11" s="18"/>
      <c r="N11" s="18"/>
    </row>
    <row r="12" spans="1:15" ht="30.75" customHeight="1" thickBot="1" x14ac:dyDescent="0.3">
      <c r="A12" s="58" t="s">
        <v>26</v>
      </c>
      <c r="B12" s="59"/>
      <c r="C12" s="19"/>
      <c r="D12" s="55" t="s">
        <v>17</v>
      </c>
      <c r="E12" s="56"/>
      <c r="F12" s="56"/>
      <c r="G12" s="57"/>
      <c r="H12" s="7"/>
      <c r="I12" s="30"/>
      <c r="J12" s="30"/>
      <c r="K12" s="17"/>
    </row>
    <row r="13" spans="1:15" ht="15.75" thickBot="1" x14ac:dyDescent="0.3">
      <c r="A13" s="60"/>
      <c r="B13" s="61"/>
      <c r="C13" s="19"/>
      <c r="D13" s="20"/>
      <c r="E13" s="16"/>
      <c r="F13" s="16"/>
      <c r="G13" s="16"/>
      <c r="K13" s="17"/>
    </row>
    <row r="14" spans="1:15" ht="30" customHeight="1" thickBot="1" x14ac:dyDescent="0.3">
      <c r="A14" s="60"/>
      <c r="B14" s="61"/>
      <c r="C14" s="19"/>
      <c r="D14" s="55" t="s">
        <v>18</v>
      </c>
      <c r="E14" s="56"/>
      <c r="F14" s="56"/>
      <c r="G14" s="57"/>
      <c r="H14" s="7"/>
      <c r="I14" s="30"/>
      <c r="J14" s="30"/>
      <c r="K14" s="17"/>
    </row>
    <row r="15" spans="1:15" ht="18.75" customHeight="1" thickBot="1" x14ac:dyDescent="0.3">
      <c r="A15" s="60"/>
      <c r="B15" s="61"/>
      <c r="C15" s="19"/>
      <c r="E15" s="16"/>
      <c r="F15" s="16"/>
      <c r="G15" s="16"/>
      <c r="K15" s="17"/>
    </row>
    <row r="16" spans="1:15" ht="24" customHeight="1" thickBot="1" x14ac:dyDescent="0.3">
      <c r="A16" s="62"/>
      <c r="B16" s="63"/>
      <c r="C16" s="19"/>
      <c r="D16" s="55" t="s">
        <v>22</v>
      </c>
      <c r="E16" s="56"/>
      <c r="F16" s="56"/>
      <c r="G16" s="57"/>
      <c r="H16" s="7"/>
      <c r="I16" s="30"/>
      <c r="J16" s="30"/>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165" customHeight="1" x14ac:dyDescent="0.25">
      <c r="A20" s="33">
        <v>1</v>
      </c>
      <c r="B20" s="44" t="s">
        <v>45</v>
      </c>
      <c r="C20" s="34"/>
      <c r="D20" s="25">
        <v>120</v>
      </c>
      <c r="E20" s="35" t="s">
        <v>40</v>
      </c>
      <c r="F20" s="28">
        <v>0</v>
      </c>
      <c r="G20" s="29">
        <v>0</v>
      </c>
      <c r="H20" s="1">
        <f>+ROUND(F20*G20,0)</f>
        <v>0</v>
      </c>
      <c r="I20" s="29">
        <v>0</v>
      </c>
      <c r="J20" s="1">
        <f>ROUND(F20*I20,0)</f>
        <v>0</v>
      </c>
      <c r="K20" s="1">
        <f>ROUND(F20+H20+J20,0)</f>
        <v>0</v>
      </c>
      <c r="L20" s="1">
        <f>ROUND(F20*D20,0)</f>
        <v>0</v>
      </c>
      <c r="M20" s="1">
        <f>ROUND(L20*G20,0)</f>
        <v>0</v>
      </c>
      <c r="N20" s="1">
        <f>ROUND(L20*I20,0)</f>
        <v>0</v>
      </c>
      <c r="O20" s="2">
        <f>ROUND(L20+N20+M20,0)</f>
        <v>0</v>
      </c>
    </row>
    <row r="21" spans="1:15" s="24" customFormat="1" ht="93.75" customHeight="1" x14ac:dyDescent="0.25">
      <c r="A21" s="33">
        <v>2</v>
      </c>
      <c r="B21" s="44" t="s">
        <v>46</v>
      </c>
      <c r="C21" s="34"/>
      <c r="D21" s="25">
        <v>120</v>
      </c>
      <c r="E21" s="35" t="s">
        <v>40</v>
      </c>
      <c r="F21" s="28">
        <v>0</v>
      </c>
      <c r="G21" s="29">
        <v>0</v>
      </c>
      <c r="H21" s="1">
        <f t="shared" ref="H21:H24" si="0">+ROUND(F21*G21,0)</f>
        <v>0</v>
      </c>
      <c r="I21" s="29">
        <v>0</v>
      </c>
      <c r="J21" s="1">
        <f t="shared" ref="J21:J24" si="1">ROUND(F21*I21,0)</f>
        <v>0</v>
      </c>
      <c r="K21" s="1">
        <f t="shared" ref="K21:K24" si="2">ROUND(F21+H21+J21,0)</f>
        <v>0</v>
      </c>
      <c r="L21" s="1">
        <f t="shared" ref="L21:L24" si="3">ROUND(F21*D21,0)</f>
        <v>0</v>
      </c>
      <c r="M21" s="1">
        <f>ROUND(L21*G21,0)</f>
        <v>0</v>
      </c>
      <c r="N21" s="1">
        <f>ROUND(L21*I21,0)</f>
        <v>0</v>
      </c>
      <c r="O21" s="2">
        <f t="shared" ref="O21:O24" si="4">ROUND(L21+N21+M21,0)</f>
        <v>0</v>
      </c>
    </row>
    <row r="22" spans="1:15" s="24" customFormat="1" ht="87" customHeight="1" x14ac:dyDescent="0.25">
      <c r="A22" s="33">
        <v>3</v>
      </c>
      <c r="B22" s="44" t="s">
        <v>47</v>
      </c>
      <c r="C22" s="34"/>
      <c r="D22" s="25">
        <v>120</v>
      </c>
      <c r="E22" s="35" t="s">
        <v>40</v>
      </c>
      <c r="F22" s="28">
        <v>0</v>
      </c>
      <c r="G22" s="29">
        <v>0</v>
      </c>
      <c r="H22" s="1">
        <f t="shared" si="0"/>
        <v>0</v>
      </c>
      <c r="I22" s="29">
        <v>0</v>
      </c>
      <c r="J22" s="1">
        <f t="shared" si="1"/>
        <v>0</v>
      </c>
      <c r="K22" s="1">
        <f t="shared" si="2"/>
        <v>0</v>
      </c>
      <c r="L22" s="1">
        <f t="shared" si="3"/>
        <v>0</v>
      </c>
      <c r="M22" s="1">
        <f>ROUND(L22*G22,0)</f>
        <v>0</v>
      </c>
      <c r="N22" s="1">
        <f t="shared" ref="N21:N24" si="5">ROUND(L22*I22,0)</f>
        <v>0</v>
      </c>
      <c r="O22" s="2">
        <f t="shared" si="4"/>
        <v>0</v>
      </c>
    </row>
    <row r="23" spans="1:15" s="24" customFormat="1" ht="102" customHeight="1" x14ac:dyDescent="0.25">
      <c r="A23" s="36">
        <v>4</v>
      </c>
      <c r="B23" s="45" t="s">
        <v>48</v>
      </c>
      <c r="C23" s="37"/>
      <c r="D23" s="38">
        <v>5</v>
      </c>
      <c r="E23" s="39" t="s">
        <v>40</v>
      </c>
      <c r="F23" s="40">
        <v>0</v>
      </c>
      <c r="G23" s="41">
        <v>0</v>
      </c>
      <c r="H23" s="42">
        <f t="shared" si="0"/>
        <v>0</v>
      </c>
      <c r="I23" s="41">
        <v>0</v>
      </c>
      <c r="J23" s="42">
        <f t="shared" si="1"/>
        <v>0</v>
      </c>
      <c r="K23" s="42">
        <f t="shared" si="2"/>
        <v>0</v>
      </c>
      <c r="L23" s="42">
        <f t="shared" si="3"/>
        <v>0</v>
      </c>
      <c r="M23" s="42">
        <f t="shared" ref="M21:M24" si="6">ROUND(L23*G23,0)</f>
        <v>0</v>
      </c>
      <c r="N23" s="42">
        <f>ROUND(L23*I23,0)</f>
        <v>0</v>
      </c>
      <c r="O23" s="43">
        <f t="shared" si="4"/>
        <v>0</v>
      </c>
    </row>
    <row r="24" spans="1:15" s="46" customFormat="1" ht="147" customHeight="1" x14ac:dyDescent="0.25">
      <c r="A24" s="33">
        <v>5</v>
      </c>
      <c r="B24" s="44" t="s">
        <v>49</v>
      </c>
      <c r="C24" s="34"/>
      <c r="D24" s="25">
        <v>5</v>
      </c>
      <c r="E24" s="35" t="s">
        <v>40</v>
      </c>
      <c r="F24" s="28">
        <v>0</v>
      </c>
      <c r="G24" s="29">
        <v>0</v>
      </c>
      <c r="H24" s="1">
        <f t="shared" si="0"/>
        <v>0</v>
      </c>
      <c r="I24" s="29">
        <v>0</v>
      </c>
      <c r="J24" s="1">
        <f t="shared" si="1"/>
        <v>0</v>
      </c>
      <c r="K24" s="1">
        <f t="shared" si="2"/>
        <v>0</v>
      </c>
      <c r="L24" s="1">
        <f t="shared" si="3"/>
        <v>0</v>
      </c>
      <c r="M24" s="1">
        <f t="shared" si="6"/>
        <v>0</v>
      </c>
      <c r="N24" s="1">
        <f>ROUND(L24*I24,0)</f>
        <v>0</v>
      </c>
      <c r="O24" s="2">
        <f t="shared" si="4"/>
        <v>0</v>
      </c>
    </row>
    <row r="25" spans="1:15" s="24" customFormat="1" ht="42" customHeight="1" thickBot="1" x14ac:dyDescent="0.25">
      <c r="A25" s="19"/>
      <c r="B25" s="80"/>
      <c r="C25" s="80"/>
      <c r="D25" s="80"/>
      <c r="E25" s="80"/>
      <c r="F25" s="80"/>
      <c r="G25" s="80"/>
      <c r="H25" s="80"/>
      <c r="I25" s="80"/>
      <c r="J25" s="80"/>
      <c r="K25" s="80"/>
      <c r="L25" s="80"/>
      <c r="M25" s="81" t="s">
        <v>35</v>
      </c>
      <c r="N25" s="81"/>
      <c r="O25" s="32">
        <f>SUMIF(G:G,0%,L:L)</f>
        <v>0</v>
      </c>
    </row>
    <row r="26" spans="1:15" s="24" customFormat="1" ht="39" customHeight="1" thickBot="1" x14ac:dyDescent="0.25">
      <c r="A26" s="69" t="s">
        <v>24</v>
      </c>
      <c r="B26" s="70"/>
      <c r="C26" s="70"/>
      <c r="D26" s="70"/>
      <c r="E26" s="70"/>
      <c r="F26" s="70"/>
      <c r="G26" s="70"/>
      <c r="H26" s="70"/>
      <c r="I26" s="70"/>
      <c r="J26" s="70"/>
      <c r="K26" s="70"/>
      <c r="L26" s="70"/>
      <c r="M26" s="82" t="s">
        <v>10</v>
      </c>
      <c r="N26" s="82"/>
      <c r="O26" s="4">
        <f>SUMIF(G:G,5%,L:L)</f>
        <v>0</v>
      </c>
    </row>
    <row r="27" spans="1:15" s="24" customFormat="1" ht="30" customHeight="1" x14ac:dyDescent="0.2">
      <c r="A27" s="65" t="s">
        <v>44</v>
      </c>
      <c r="B27" s="66"/>
      <c r="C27" s="66"/>
      <c r="D27" s="66"/>
      <c r="E27" s="66"/>
      <c r="F27" s="66"/>
      <c r="G27" s="66"/>
      <c r="H27" s="66"/>
      <c r="I27" s="66"/>
      <c r="J27" s="66"/>
      <c r="K27" s="66"/>
      <c r="L27" s="67"/>
      <c r="M27" s="82" t="s">
        <v>11</v>
      </c>
      <c r="N27" s="82"/>
      <c r="O27" s="4">
        <f>SUMIF(G:G,19%,L:L)</f>
        <v>0</v>
      </c>
    </row>
    <row r="28" spans="1:15" s="24" customFormat="1" ht="30" customHeight="1" x14ac:dyDescent="0.2">
      <c r="A28" s="68"/>
      <c r="B28" s="68"/>
      <c r="C28" s="68"/>
      <c r="D28" s="68"/>
      <c r="E28" s="68"/>
      <c r="F28" s="68"/>
      <c r="G28" s="68"/>
      <c r="H28" s="68"/>
      <c r="I28" s="68"/>
      <c r="J28" s="68"/>
      <c r="K28" s="68"/>
      <c r="L28" s="68"/>
      <c r="M28" s="47" t="s">
        <v>7</v>
      </c>
      <c r="N28" s="48"/>
      <c r="O28" s="5">
        <f>SUM(O25:O27)</f>
        <v>0</v>
      </c>
    </row>
    <row r="29" spans="1:15" s="24" customFormat="1" ht="30" customHeight="1" x14ac:dyDescent="0.2">
      <c r="A29" s="68"/>
      <c r="B29" s="68"/>
      <c r="C29" s="68"/>
      <c r="D29" s="68"/>
      <c r="E29" s="68"/>
      <c r="F29" s="68"/>
      <c r="G29" s="68"/>
      <c r="H29" s="68"/>
      <c r="I29" s="68"/>
      <c r="J29" s="68"/>
      <c r="K29" s="68"/>
      <c r="L29" s="68"/>
      <c r="M29" s="83" t="s">
        <v>12</v>
      </c>
      <c r="N29" s="84"/>
      <c r="O29" s="6">
        <f>ROUND(O26*5%,0)</f>
        <v>0</v>
      </c>
    </row>
    <row r="30" spans="1:15" s="24" customFormat="1" ht="30" customHeight="1" x14ac:dyDescent="0.2">
      <c r="A30" s="68"/>
      <c r="B30" s="68"/>
      <c r="C30" s="68"/>
      <c r="D30" s="68"/>
      <c r="E30" s="68"/>
      <c r="F30" s="68"/>
      <c r="G30" s="68"/>
      <c r="H30" s="68"/>
      <c r="I30" s="68"/>
      <c r="J30" s="68"/>
      <c r="K30" s="68"/>
      <c r="L30" s="68"/>
      <c r="M30" s="83" t="s">
        <v>13</v>
      </c>
      <c r="N30" s="84"/>
      <c r="O30" s="4">
        <f>ROUND(O27*19%,0)</f>
        <v>0</v>
      </c>
    </row>
    <row r="31" spans="1:15" s="24" customFormat="1" ht="30" customHeight="1" x14ac:dyDescent="0.2">
      <c r="A31" s="68"/>
      <c r="B31" s="68"/>
      <c r="C31" s="68"/>
      <c r="D31" s="68"/>
      <c r="E31" s="68"/>
      <c r="F31" s="68"/>
      <c r="G31" s="68"/>
      <c r="H31" s="68"/>
      <c r="I31" s="68"/>
      <c r="J31" s="68"/>
      <c r="K31" s="68"/>
      <c r="L31" s="68"/>
      <c r="M31" s="47" t="s">
        <v>14</v>
      </c>
      <c r="N31" s="48"/>
      <c r="O31" s="5">
        <f>SUM(O29:O30)</f>
        <v>0</v>
      </c>
    </row>
    <row r="32" spans="1:15" s="24" customFormat="1" ht="30" customHeight="1" x14ac:dyDescent="0.2">
      <c r="A32" s="68"/>
      <c r="B32" s="68"/>
      <c r="C32" s="68"/>
      <c r="D32" s="68"/>
      <c r="E32" s="68"/>
      <c r="F32" s="68"/>
      <c r="G32" s="68"/>
      <c r="H32" s="68"/>
      <c r="I32" s="68"/>
      <c r="J32" s="68"/>
      <c r="K32" s="68"/>
      <c r="L32" s="68"/>
      <c r="M32" s="51" t="s">
        <v>33</v>
      </c>
      <c r="N32" s="52"/>
      <c r="O32" s="4">
        <f>SUMIF(I:I,8%,N:N)</f>
        <v>0</v>
      </c>
    </row>
    <row r="33" spans="1:15" s="24" customFormat="1" ht="37.5" customHeight="1" x14ac:dyDescent="0.2">
      <c r="A33" s="68"/>
      <c r="B33" s="68"/>
      <c r="C33" s="68"/>
      <c r="D33" s="68"/>
      <c r="E33" s="68"/>
      <c r="F33" s="68"/>
      <c r="G33" s="68"/>
      <c r="H33" s="68"/>
      <c r="I33" s="68"/>
      <c r="J33" s="68"/>
      <c r="K33" s="68"/>
      <c r="L33" s="68"/>
      <c r="M33" s="49" t="s">
        <v>32</v>
      </c>
      <c r="N33" s="50"/>
      <c r="O33" s="5">
        <f>SUM(O32)</f>
        <v>0</v>
      </c>
    </row>
    <row r="34" spans="1:15" s="24" customFormat="1" ht="44.25" customHeight="1" x14ac:dyDescent="0.2">
      <c r="A34" s="68"/>
      <c r="B34" s="68"/>
      <c r="C34" s="68"/>
      <c r="D34" s="68"/>
      <c r="E34" s="68"/>
      <c r="F34" s="68"/>
      <c r="G34" s="68"/>
      <c r="H34" s="68"/>
      <c r="I34" s="68"/>
      <c r="J34" s="68"/>
      <c r="K34" s="68"/>
      <c r="L34" s="68"/>
      <c r="M34" s="49" t="s">
        <v>15</v>
      </c>
      <c r="N34" s="50"/>
      <c r="O34" s="5">
        <f>+O28+O31+O33</f>
        <v>0</v>
      </c>
    </row>
    <row r="37" spans="1:15" x14ac:dyDescent="0.25">
      <c r="B37" s="31"/>
      <c r="C37" s="31"/>
    </row>
    <row r="38" spans="1:15" x14ac:dyDescent="0.25">
      <c r="B38" s="78"/>
      <c r="C38" s="78"/>
    </row>
    <row r="39" spans="1:15" ht="15.75" thickBot="1" x14ac:dyDescent="0.3">
      <c r="B39" s="79"/>
      <c r="C39" s="79"/>
    </row>
    <row r="40" spans="1:15" x14ac:dyDescent="0.25">
      <c r="B40" s="72" t="s">
        <v>20</v>
      </c>
      <c r="C40" s="72"/>
    </row>
    <row r="42" spans="1:15" x14ac:dyDescent="0.25">
      <c r="A42" s="26" t="s">
        <v>41</v>
      </c>
    </row>
  </sheetData>
  <sheetProtection algorithmName="SHA-512" hashValue="lAyuQg7j7X5/shw9gpJ3lU5HiryR9YngGEZqPLjeXu6ZeeZVMmz1n/jSDJY1kYNP+Ek4mc2xGmOxEjLvRKVtwg==" saltValue="PINojy9Hl6DQ5bymBEEaZw==" spinCount="100000" sheet="1" selectLockedCells="1"/>
  <mergeCells count="30">
    <mergeCell ref="A27:L34"/>
    <mergeCell ref="A26:L26"/>
    <mergeCell ref="A10:B10"/>
    <mergeCell ref="B40:C40"/>
    <mergeCell ref="D14:G14"/>
    <mergeCell ref="D16:G16"/>
    <mergeCell ref="F10:G10"/>
    <mergeCell ref="L10:N10"/>
    <mergeCell ref="B38:C39"/>
    <mergeCell ref="B25:L25"/>
    <mergeCell ref="M25:N25"/>
    <mergeCell ref="M26:N26"/>
    <mergeCell ref="M27:N27"/>
    <mergeCell ref="M28:N28"/>
    <mergeCell ref="M29:N29"/>
    <mergeCell ref="M30:N30"/>
    <mergeCell ref="A2:A5"/>
    <mergeCell ref="D12:G12"/>
    <mergeCell ref="A12:B16"/>
    <mergeCell ref="B2:M2"/>
    <mergeCell ref="B3:M3"/>
    <mergeCell ref="B4:M5"/>
    <mergeCell ref="M31:N31"/>
    <mergeCell ref="M34:N34"/>
    <mergeCell ref="M32:N32"/>
    <mergeCell ref="M33:N33"/>
    <mergeCell ref="N2:O2"/>
    <mergeCell ref="N3:O3"/>
    <mergeCell ref="N4:O4"/>
    <mergeCell ref="N5:O5"/>
  </mergeCells>
  <dataValidations count="1">
    <dataValidation type="whole" allowBlank="1" showInputMessage="1" showErrorMessage="1" sqref="F20:F24"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G20:G24</xm:sqref>
        </x14:dataValidation>
        <x14:dataValidation type="list" allowBlank="1" showInputMessage="1" showErrorMessage="1" xr:uid="{00000000-0002-0000-0000-000002000000}">
          <x14:formula1>
            <xm:f>Hoja2!$F$7:$F$8</xm:f>
          </x14:formula1>
          <xm:sqref>I20:I24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4" ma:contentTypeDescription="Create a new document." ma:contentTypeScope="" ma:versionID="ee4b73eddd9051cd9da937ea73e3741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03d73cacd87fff94af62faad929f1421"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3AE152-8671-4ACA-8B74-00FA3DFC0794}">
  <ds:schemaRefs>
    <ds:schemaRef ds:uri="http://www.w3.org/XML/1998/namespace"/>
    <ds:schemaRef ds:uri="b41d3764-7ecb-4939-976c-9e68ac8de53e"/>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91f923a0-6986-49c1-880a-004b6d780c1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0FF7920-C836-4767-9F49-807C2A57CF5B}">
  <ds:schemaRefs>
    <ds:schemaRef ds:uri="http://schemas.microsoft.com/sharepoint/v3/contenttype/forms"/>
  </ds:schemaRefs>
</ds:datastoreItem>
</file>

<file path=customXml/itemProps3.xml><?xml version="1.0" encoding="utf-8"?>
<ds:datastoreItem xmlns:ds="http://schemas.openxmlformats.org/officeDocument/2006/customXml" ds:itemID="{5F593F3D-E1C9-45C2-B1B9-B14F62EC08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2022-08-09T20:54:12Z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